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C:\Users\somhp70289\Downloads\"/>
    </mc:Choice>
  </mc:AlternateContent>
  <xr:revisionPtr revIDLastSave="4" documentId="13_ncr:1_{2B6C0EA6-3CAE-4CFC-A31F-D1976D6B9A0C}" xr6:coauthVersionLast="47" xr6:coauthVersionMax="47" xr10:uidLastSave="{1287EA58-50C2-4A1F-850C-03E9F6351874}"/>
  <bookViews>
    <workbookView xWindow="-120" yWindow="-120" windowWidth="38640" windowHeight="21120" xr2:uid="{6DBAC3B7-80B4-410B-A98B-541D8F85AB8E}"/>
  </bookViews>
  <sheets>
    <sheet name="16.09-31.10.2024" sheetId="3" r:id="rId1"/>
    <sheet name="22.07.-31.08.2024" sheetId="2" r:id="rId2"/>
    <sheet name="01.06.-30.06.2024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E8" i="3"/>
  <c r="E7" i="3"/>
  <c r="D7" i="3" s="1"/>
  <c r="H7" i="3" s="1"/>
  <c r="E11" i="3"/>
  <c r="D11" i="3"/>
  <c r="H11" i="3" s="1"/>
  <c r="D9" i="3"/>
  <c r="H9" i="3" s="1"/>
  <c r="D13" i="3"/>
  <c r="H13" i="3" s="1"/>
  <c r="D12" i="3"/>
  <c r="H12" i="3" s="1"/>
  <c r="D10" i="3"/>
  <c r="H10" i="3" s="1"/>
  <c r="I11" i="2"/>
  <c r="D8" i="3" l="1"/>
  <c r="H8" i="3" s="1"/>
  <c r="H14" i="3" s="1"/>
  <c r="D14" i="2"/>
  <c r="H14" i="2" s="1"/>
  <c r="D12" i="2"/>
  <c r="H12" i="2" s="1"/>
  <c r="D8" i="2"/>
  <c r="D9" i="2"/>
  <c r="D11" i="2"/>
  <c r="D13" i="2"/>
  <c r="H13" i="2" l="1"/>
  <c r="H11" i="2"/>
  <c r="H9" i="2"/>
  <c r="H8" i="2"/>
  <c r="D7" i="2"/>
  <c r="H7" i="2" s="1"/>
  <c r="D8" i="1"/>
  <c r="H8" i="1" s="1"/>
  <c r="D9" i="1"/>
  <c r="H9" i="1" s="1"/>
  <c r="D10" i="1"/>
  <c r="D12" i="1"/>
  <c r="H12" i="1" s="1"/>
  <c r="D13" i="1"/>
  <c r="H13" i="1" s="1"/>
  <c r="D14" i="1"/>
  <c r="H14" i="1" s="1"/>
  <c r="D15" i="1"/>
  <c r="H10" i="1"/>
  <c r="H15" i="1"/>
  <c r="E11" i="1"/>
  <c r="D11" i="1" s="1"/>
  <c r="H11" i="1" s="1"/>
  <c r="D7" i="1"/>
  <c r="H7" i="1" s="1"/>
  <c r="D10" i="2" l="1"/>
  <c r="H10" i="2" s="1"/>
  <c r="H15" i="2" s="1"/>
</calcChain>
</file>

<file path=xl/sharedStrings.xml><?xml version="1.0" encoding="utf-8"?>
<sst xmlns="http://schemas.openxmlformats.org/spreadsheetml/2006/main" count="107" uniqueCount="55">
  <si>
    <t xml:space="preserve">Raamlepingu 2-2.2/2445-1 </t>
  </si>
  <si>
    <t>Tellimus nr 3</t>
  </si>
  <si>
    <t>Ajaperiood  23.09.2024-31.10.2024</t>
  </si>
  <si>
    <t>Tegevus</t>
  </si>
  <si>
    <t xml:space="preserve">Tööde liik </t>
  </si>
  <si>
    <t>Kogu töö maht (tundides)</t>
  </si>
  <si>
    <t>Maht (tundides)</t>
  </si>
  <si>
    <t>Ettevalmistus (tundides) - lisab Sunergos</t>
  </si>
  <si>
    <t xml:space="preserve">Teostamise aeg </t>
  </si>
  <si>
    <t>Pakkumine (lisab Sunergos)
Maksumus kokku (käibemaksuta)</t>
  </si>
  <si>
    <t>Täpsustused</t>
  </si>
  <si>
    <t>Juhtrühma kohtumised ja ettevalmistus (1-2 korda kuus)</t>
  </si>
  <si>
    <t>konsultatsioon</t>
  </si>
  <si>
    <t>08.10.2024 18.09.2024</t>
  </si>
  <si>
    <t>Juhtrühm ja asutuste juhide Strateegiaseminar</t>
  </si>
  <si>
    <t>Juhtide labor ja juhtide koolitus</t>
  </si>
  <si>
    <t>töötuba</t>
  </si>
  <si>
    <t>juhtide labor oktoobris</t>
  </si>
  <si>
    <t>Juhtide konsultatsioonid 
(igale asekantslerile ja kantslerile on arvestatud 1 tund)</t>
  </si>
  <si>
    <t>vastavalt vajadusele</t>
  </si>
  <si>
    <t>Nele ja Maarjo (horisontaalpoliitikad, tugiteenused)</t>
  </si>
  <si>
    <t>Tuumiktiimi töös osalemine, eelkõige tuumiktiimi sisuline konsulteerimine</t>
  </si>
  <si>
    <t>vastavalt vajadustele</t>
  </si>
  <si>
    <t>Tegevuste kokkulepped, eeltöö arutelud, tiimide komplekteerimise põhimõtted, juhtide koolituse õpiväljundid ja plaan, poliitikavaldkondade käivitamise järgmiste juhendatud sammude kokkulepped</t>
  </si>
  <si>
    <t xml:space="preserve">Poliitikavaldkonna kick-off ja tegevusplaani koostamise konsulteerimine </t>
  </si>
  <si>
    <t>30.09.2024
01.10.2024
04.10.2024
vastavalt vajadusele</t>
  </si>
  <si>
    <t>30.09.2024 majanduslik toimetulek
01.10.2024 ohvriabi
04.10.2024 lastekaitse
lisandub veel orienteeruvalt kolm poliitikavaldkonda</t>
  </si>
  <si>
    <t>Poliitikavaldkondade käivitumine ja tuumiktiimide komplekteerimise konsultatsioon</t>
  </si>
  <si>
    <t>3.10 poliitikajuthide võrgustik</t>
  </si>
  <si>
    <t>Teenuspõhise juhtimise raamistik: eesmärgistamise ja tööplaanide protsess</t>
  </si>
  <si>
    <t>Tellimus nr 2</t>
  </si>
  <si>
    <t>Ajaperiood  
22.07.2024-31.08.2024</t>
  </si>
  <si>
    <t>Tegelikult kulunud tunde</t>
  </si>
  <si>
    <t>Juhtide labor</t>
  </si>
  <si>
    <t>-</t>
  </si>
  <si>
    <t>juhtide labor toimub septembris</t>
  </si>
  <si>
    <t>05.08.2024 ja
vastavalt vajadustele</t>
  </si>
  <si>
    <t>augusti I pool (kokku leppimisel)</t>
  </si>
  <si>
    <t xml:space="preserve">06.08 ettevalmistus
14.08 töötuba Kriisideks valmisolek ja toimepidevus </t>
  </si>
  <si>
    <t>jäi ära, kas asendub?</t>
  </si>
  <si>
    <t>august (kokku leppimisel)</t>
  </si>
  <si>
    <t>05.08 eesmärgistamine</t>
  </si>
  <si>
    <t>Juunikuu tööde miinustunnid</t>
  </si>
  <si>
    <t>Eelmisel kuul teostatud 51 tundi 56 asemel -&gt; 5 tunnine vahe tasandatakse augustikuu töödega</t>
  </si>
  <si>
    <t>Tellimus nr 1</t>
  </si>
  <si>
    <t>Ajaperiood 
01.06.2024-30.06.2024</t>
  </si>
  <si>
    <t>Strateegiliste tugipoliitikate töötuba</t>
  </si>
  <si>
    <t>juuni 
(kokkuleppel)</t>
  </si>
  <si>
    <t>Tuumiktiimi töös osalemine (teisipäeviti planeerimisnõupidamine), sh tuumiktiimi sisuline konsulteerimine</t>
  </si>
  <si>
    <t>alates 11.06 teisipäeviti</t>
  </si>
  <si>
    <t>Teenuspõhise juhtimise projektijuhtimise mentorlus</t>
  </si>
  <si>
    <t>Pensionipoliitika valdkonna kick-off</t>
  </si>
  <si>
    <t xml:space="preserve">Perepoliitika valdkonna kick-off ja  tegevusplaani koostamise konsulteerimine </t>
  </si>
  <si>
    <t>juuni (kokkuleppel poliitikajuhiga)</t>
  </si>
  <si>
    <t>Teenuspõhise juhtimise raamistiku sisendi andmine ning parendustegevused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</si>
</sst>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</numFmts>
  <fonts count="6">
    <font>
      <sz val="11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b/>
      <sz val="12"/>
      <color theme="1"/>
      <name val="Calibri"/>
      <family val="2"/>
      <charset val="186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4" fontId="0" fillId="0" borderId="0" xfId="1" applyFont="1" applyAlignment="1">
      <alignment vertical="center" wrapText="1"/>
    </xf>
    <xf numFmtId="44" fontId="0" fillId="0" borderId="0" xfId="0" applyNumberFormat="1"/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4" fontId="0" fillId="0" borderId="0" xfId="1" applyFont="1" applyAlignment="1">
      <alignment horizontal="left" vertical="center" wrapText="1"/>
    </xf>
    <xf numFmtId="44" fontId="0" fillId="0" borderId="0" xfId="0" applyNumberFormat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64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47AC7-EFE3-48AA-BABE-05CA0E4F980F}">
  <dimension ref="A2:J19"/>
  <sheetViews>
    <sheetView tabSelected="1" zoomScale="120" zoomScaleNormal="120" workbookViewId="0">
      <selection activeCell="C7" sqref="C7"/>
    </sheetView>
  </sheetViews>
  <sheetFormatPr defaultRowHeight="15"/>
  <cols>
    <col min="1" max="1" width="5.28515625" style="5" customWidth="1"/>
    <col min="2" max="2" width="36.7109375" style="1" customWidth="1"/>
    <col min="3" max="3" width="27.28515625" style="1" customWidth="1"/>
    <col min="4" max="4" width="14" style="6" bestFit="1" customWidth="1"/>
    <col min="5" max="5" width="12.28515625" style="5" customWidth="1"/>
    <col min="6" max="6" width="15.28515625" style="5" customWidth="1"/>
    <col min="7" max="7" width="16.28515625" style="5" customWidth="1"/>
    <col min="8" max="8" width="21.140625" style="11" customWidth="1"/>
    <col min="9" max="9" width="40.85546875" style="17" customWidth="1"/>
    <col min="10" max="10" width="35.42578125" customWidth="1"/>
  </cols>
  <sheetData>
    <row r="2" spans="1:10">
      <c r="A2" s="26" t="s">
        <v>0</v>
      </c>
      <c r="B2" s="26"/>
      <c r="C2" s="2"/>
      <c r="D2" s="5"/>
    </row>
    <row r="3" spans="1:10">
      <c r="A3" s="26" t="s">
        <v>1</v>
      </c>
      <c r="B3" s="26"/>
      <c r="C3" s="2"/>
      <c r="D3" s="5"/>
    </row>
    <row r="4" spans="1:10">
      <c r="A4" s="26" t="s">
        <v>2</v>
      </c>
      <c r="B4" s="26"/>
      <c r="C4" s="2"/>
      <c r="D4" s="5"/>
    </row>
    <row r="5" spans="1:10">
      <c r="B5" s="2"/>
      <c r="C5" s="2"/>
      <c r="D5" s="5"/>
    </row>
    <row r="6" spans="1:10" s="1" customFormat="1" ht="63">
      <c r="A6" s="12"/>
      <c r="B6" s="8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8" t="s">
        <v>9</v>
      </c>
      <c r="I6" s="18" t="s">
        <v>10</v>
      </c>
    </row>
    <row r="7" spans="1:10" ht="28.5" customHeight="1">
      <c r="A7" s="4">
        <v>1</v>
      </c>
      <c r="B7" s="3" t="s">
        <v>11</v>
      </c>
      <c r="C7" s="3" t="s">
        <v>12</v>
      </c>
      <c r="D7" s="27">
        <f>E7+F7</f>
        <v>7</v>
      </c>
      <c r="E7" s="27">
        <f>1+3</f>
        <v>4</v>
      </c>
      <c r="F7" s="27">
        <v>3</v>
      </c>
      <c r="G7" s="7" t="s">
        <v>13</v>
      </c>
      <c r="H7" s="13">
        <f>154*D7</f>
        <v>1078</v>
      </c>
      <c r="I7" s="16" t="s">
        <v>14</v>
      </c>
      <c r="J7" s="1"/>
    </row>
    <row r="8" spans="1:10">
      <c r="A8" s="4">
        <v>2</v>
      </c>
      <c r="B8" s="3" t="s">
        <v>15</v>
      </c>
      <c r="C8" s="3" t="s">
        <v>16</v>
      </c>
      <c r="D8" s="27">
        <f t="shared" ref="D8:D13" si="0">E8+F8</f>
        <v>16</v>
      </c>
      <c r="E8" s="27">
        <f>4+4</f>
        <v>8</v>
      </c>
      <c r="F8" s="27">
        <f>2+6</f>
        <v>8</v>
      </c>
      <c r="G8" s="7">
        <v>45569</v>
      </c>
      <c r="H8" s="13">
        <f t="shared" ref="H8:H13" si="1">154*D8</f>
        <v>2464</v>
      </c>
      <c r="I8" s="19" t="s">
        <v>17</v>
      </c>
      <c r="J8" s="1"/>
    </row>
    <row r="9" spans="1:10" ht="43.5">
      <c r="A9" s="4">
        <v>3</v>
      </c>
      <c r="B9" s="3" t="s">
        <v>18</v>
      </c>
      <c r="C9" s="3" t="s">
        <v>12</v>
      </c>
      <c r="D9" s="27">
        <f t="shared" si="0"/>
        <v>3</v>
      </c>
      <c r="E9" s="27">
        <v>3</v>
      </c>
      <c r="F9" s="27"/>
      <c r="G9" s="4" t="s">
        <v>19</v>
      </c>
      <c r="H9" s="13">
        <f t="shared" si="1"/>
        <v>462</v>
      </c>
      <c r="I9" s="16" t="s">
        <v>20</v>
      </c>
      <c r="J9" s="1"/>
    </row>
    <row r="10" spans="1:10" ht="72.75">
      <c r="A10" s="4">
        <v>4</v>
      </c>
      <c r="B10" s="3" t="s">
        <v>21</v>
      </c>
      <c r="C10" s="3" t="s">
        <v>12</v>
      </c>
      <c r="D10" s="27">
        <f t="shared" si="0"/>
        <v>8</v>
      </c>
      <c r="E10" s="27">
        <v>8</v>
      </c>
      <c r="F10" s="27"/>
      <c r="G10" s="4" t="s">
        <v>22</v>
      </c>
      <c r="H10" s="13">
        <f t="shared" si="1"/>
        <v>1232</v>
      </c>
      <c r="I10" s="22" t="s">
        <v>23</v>
      </c>
      <c r="J10" s="1"/>
    </row>
    <row r="11" spans="1:10" ht="72.75">
      <c r="A11" s="4">
        <v>5</v>
      </c>
      <c r="B11" s="10" t="s">
        <v>24</v>
      </c>
      <c r="C11" s="3" t="s">
        <v>16</v>
      </c>
      <c r="D11" s="27">
        <f t="shared" si="0"/>
        <v>36</v>
      </c>
      <c r="E11" s="27">
        <f>6*5</f>
        <v>30</v>
      </c>
      <c r="F11" s="27">
        <v>6</v>
      </c>
      <c r="G11" s="4" t="s">
        <v>25</v>
      </c>
      <c r="H11" s="13">
        <f t="shared" si="1"/>
        <v>5544</v>
      </c>
      <c r="I11" s="16" t="s">
        <v>26</v>
      </c>
      <c r="J11" s="1"/>
    </row>
    <row r="12" spans="1:10" ht="45">
      <c r="A12" s="4">
        <v>6</v>
      </c>
      <c r="B12" s="3" t="s">
        <v>27</v>
      </c>
      <c r="C12" s="3" t="s">
        <v>12</v>
      </c>
      <c r="D12" s="4">
        <f t="shared" si="0"/>
        <v>4</v>
      </c>
      <c r="E12" s="4">
        <v>3</v>
      </c>
      <c r="F12" s="4">
        <v>1</v>
      </c>
      <c r="G12" s="7">
        <v>45568</v>
      </c>
      <c r="H12" s="13">
        <f t="shared" si="1"/>
        <v>616</v>
      </c>
      <c r="I12" s="16" t="s">
        <v>28</v>
      </c>
      <c r="J12" s="1"/>
    </row>
    <row r="13" spans="1:10" ht="45">
      <c r="A13" s="4">
        <v>7</v>
      </c>
      <c r="B13" s="3" t="s">
        <v>29</v>
      </c>
      <c r="C13" s="3" t="s">
        <v>16</v>
      </c>
      <c r="D13" s="4">
        <f t="shared" si="0"/>
        <v>0</v>
      </c>
      <c r="E13" s="4"/>
      <c r="F13" s="4"/>
      <c r="G13" s="4"/>
      <c r="H13" s="13">
        <f t="shared" si="1"/>
        <v>0</v>
      </c>
      <c r="I13" s="16"/>
      <c r="J13" s="1"/>
    </row>
    <row r="14" spans="1:10">
      <c r="H14" s="25">
        <f>SUM(H7:H13)</f>
        <v>11396</v>
      </c>
    </row>
    <row r="15" spans="1:10">
      <c r="B15" s="24"/>
      <c r="H15" s="14"/>
      <c r="I15" s="20"/>
    </row>
    <row r="18" spans="8:9">
      <c r="H18"/>
    </row>
    <row r="19" spans="8:9">
      <c r="H19" s="15"/>
      <c r="I19" s="21"/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CC32-5F5C-4075-A7B7-73A5F49387E1}">
  <dimension ref="A2:K20"/>
  <sheetViews>
    <sheetView topLeftCell="A11" zoomScale="90" zoomScaleNormal="90" workbookViewId="0"/>
  </sheetViews>
  <sheetFormatPr defaultRowHeight="15"/>
  <cols>
    <col min="1" max="1" width="5.28515625" style="5" customWidth="1"/>
    <col min="2" max="2" width="36.7109375" style="1" customWidth="1"/>
    <col min="3" max="3" width="27.28515625" style="1" customWidth="1"/>
    <col min="4" max="4" width="14" style="6" bestFit="1" customWidth="1"/>
    <col min="5" max="5" width="12.28515625" style="5" customWidth="1"/>
    <col min="6" max="6" width="15.28515625" style="5" customWidth="1"/>
    <col min="7" max="7" width="16.28515625" style="5" customWidth="1"/>
    <col min="8" max="8" width="21.140625" style="11" customWidth="1"/>
    <col min="9" max="9" width="15.7109375" style="11" customWidth="1"/>
    <col min="10" max="10" width="30.42578125" style="17" customWidth="1"/>
    <col min="11" max="11" width="35.42578125" customWidth="1"/>
  </cols>
  <sheetData>
    <row r="2" spans="1:11">
      <c r="A2" s="26" t="s">
        <v>0</v>
      </c>
      <c r="B2" s="26"/>
      <c r="C2" s="2"/>
      <c r="D2" s="5"/>
    </row>
    <row r="3" spans="1:11">
      <c r="A3" s="26" t="s">
        <v>30</v>
      </c>
      <c r="B3" s="26"/>
      <c r="C3" s="2"/>
      <c r="D3" s="5"/>
    </row>
    <row r="4" spans="1:11">
      <c r="A4" s="26" t="s">
        <v>31</v>
      </c>
      <c r="B4" s="26"/>
      <c r="C4" s="2"/>
      <c r="D4" s="5"/>
    </row>
    <row r="5" spans="1:11">
      <c r="B5" s="2"/>
      <c r="C5" s="2"/>
      <c r="D5" s="5"/>
    </row>
    <row r="6" spans="1:11" s="1" customFormat="1" ht="63">
      <c r="A6" s="12"/>
      <c r="B6" s="8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8" t="s">
        <v>9</v>
      </c>
      <c r="I6" s="8" t="s">
        <v>32</v>
      </c>
      <c r="J6" s="18" t="s">
        <v>10</v>
      </c>
    </row>
    <row r="7" spans="1:11" ht="28.5" customHeight="1">
      <c r="A7" s="4">
        <v>1</v>
      </c>
      <c r="B7" s="3" t="s">
        <v>11</v>
      </c>
      <c r="C7" s="3" t="s">
        <v>12</v>
      </c>
      <c r="D7" s="4">
        <f>E7+F7</f>
        <v>1</v>
      </c>
      <c r="E7" s="4">
        <v>1</v>
      </c>
      <c r="F7" s="4">
        <v>0</v>
      </c>
      <c r="G7" s="7">
        <v>45510</v>
      </c>
      <c r="H7" s="13">
        <f>154*D7</f>
        <v>154</v>
      </c>
      <c r="I7" s="4"/>
      <c r="J7" s="16"/>
      <c r="K7" s="1"/>
    </row>
    <row r="8" spans="1:11">
      <c r="A8" s="4">
        <v>2</v>
      </c>
      <c r="B8" s="3" t="s">
        <v>33</v>
      </c>
      <c r="C8" s="3" t="s">
        <v>16</v>
      </c>
      <c r="D8" s="4">
        <f t="shared" ref="D8:D13" si="0">E8+F8</f>
        <v>0</v>
      </c>
      <c r="E8" s="4"/>
      <c r="F8" s="4"/>
      <c r="G8" s="7" t="s">
        <v>34</v>
      </c>
      <c r="H8" s="13">
        <f t="shared" ref="H8:H14" si="1">154*D8</f>
        <v>0</v>
      </c>
      <c r="I8" s="4"/>
      <c r="J8" s="19" t="s">
        <v>35</v>
      </c>
      <c r="K8" s="1"/>
    </row>
    <row r="9" spans="1:11" ht="45">
      <c r="A9" s="4">
        <v>3</v>
      </c>
      <c r="B9" s="3" t="s">
        <v>18</v>
      </c>
      <c r="C9" s="3" t="s">
        <v>12</v>
      </c>
      <c r="D9" s="4">
        <f t="shared" si="0"/>
        <v>2</v>
      </c>
      <c r="E9" s="4">
        <v>2</v>
      </c>
      <c r="F9" s="23"/>
      <c r="G9" s="4" t="s">
        <v>19</v>
      </c>
      <c r="H9" s="13">
        <f t="shared" si="1"/>
        <v>308</v>
      </c>
      <c r="I9" s="4"/>
      <c r="J9" s="16"/>
      <c r="K9" s="1"/>
    </row>
    <row r="10" spans="1:11" ht="45">
      <c r="A10" s="4">
        <v>4</v>
      </c>
      <c r="B10" s="3" t="s">
        <v>21</v>
      </c>
      <c r="C10" s="3" t="s">
        <v>12</v>
      </c>
      <c r="D10" s="4">
        <f t="shared" si="0"/>
        <v>5</v>
      </c>
      <c r="E10" s="4">
        <v>5</v>
      </c>
      <c r="F10" s="23"/>
      <c r="G10" s="4" t="s">
        <v>36</v>
      </c>
      <c r="H10" s="13">
        <f t="shared" si="1"/>
        <v>770</v>
      </c>
      <c r="I10" s="4"/>
      <c r="J10" s="22"/>
      <c r="K10" s="1"/>
    </row>
    <row r="11" spans="1:11" ht="45">
      <c r="A11" s="4">
        <v>5</v>
      </c>
      <c r="B11" s="10" t="s">
        <v>24</v>
      </c>
      <c r="C11" s="3" t="s">
        <v>16</v>
      </c>
      <c r="D11" s="4">
        <f t="shared" si="0"/>
        <v>5</v>
      </c>
      <c r="E11" s="4">
        <v>4</v>
      </c>
      <c r="F11" s="4">
        <v>1</v>
      </c>
      <c r="G11" s="4" t="s">
        <v>37</v>
      </c>
      <c r="H11" s="13">
        <f t="shared" si="1"/>
        <v>770</v>
      </c>
      <c r="I11" s="4">
        <f>1+4</f>
        <v>5</v>
      </c>
      <c r="J11" s="16" t="s">
        <v>38</v>
      </c>
      <c r="K11" s="1"/>
    </row>
    <row r="12" spans="1:11" ht="45">
      <c r="A12" s="4">
        <v>6</v>
      </c>
      <c r="B12" s="3" t="s">
        <v>27</v>
      </c>
      <c r="C12" s="3" t="s">
        <v>12</v>
      </c>
      <c r="D12" s="4">
        <f t="shared" si="0"/>
        <v>6</v>
      </c>
      <c r="E12" s="4">
        <v>4</v>
      </c>
      <c r="F12" s="4">
        <v>2</v>
      </c>
      <c r="G12" s="7">
        <v>45512</v>
      </c>
      <c r="H12" s="13">
        <f t="shared" si="1"/>
        <v>924</v>
      </c>
      <c r="I12" s="4"/>
      <c r="J12" s="16" t="s">
        <v>39</v>
      </c>
      <c r="K12" s="1"/>
    </row>
    <row r="13" spans="1:11" ht="45">
      <c r="A13" s="4">
        <v>7</v>
      </c>
      <c r="B13" s="3" t="s">
        <v>29</v>
      </c>
      <c r="C13" s="3" t="s">
        <v>16</v>
      </c>
      <c r="D13" s="4">
        <f t="shared" si="0"/>
        <v>6</v>
      </c>
      <c r="E13" s="4">
        <v>4</v>
      </c>
      <c r="F13" s="4">
        <v>2</v>
      </c>
      <c r="G13" s="4" t="s">
        <v>40</v>
      </c>
      <c r="H13" s="13">
        <f t="shared" si="1"/>
        <v>924</v>
      </c>
      <c r="I13" s="4">
        <v>2</v>
      </c>
      <c r="J13" s="16" t="s">
        <v>41</v>
      </c>
      <c r="K13" s="1"/>
    </row>
    <row r="14" spans="1:11">
      <c r="A14" s="4"/>
      <c r="B14" s="3" t="s">
        <v>42</v>
      </c>
      <c r="C14" s="3"/>
      <c r="D14" s="4">
        <f>-5</f>
        <v>-5</v>
      </c>
      <c r="E14" s="4"/>
      <c r="F14" s="4"/>
      <c r="G14" s="4"/>
      <c r="H14" s="13">
        <f t="shared" si="1"/>
        <v>-770</v>
      </c>
      <c r="I14" s="4"/>
      <c r="J14" s="16"/>
      <c r="K14" s="1"/>
    </row>
    <row r="15" spans="1:11">
      <c r="H15" s="25">
        <f>SUM(H7:H14)</f>
        <v>3080</v>
      </c>
      <c r="I15" s="25"/>
    </row>
    <row r="16" spans="1:11">
      <c r="B16" s="24" t="s">
        <v>43</v>
      </c>
      <c r="H16" s="14"/>
      <c r="I16" s="14"/>
      <c r="J16" s="20"/>
    </row>
    <row r="19" spans="8:10">
      <c r="H19"/>
      <c r="I19"/>
    </row>
    <row r="20" spans="8:10">
      <c r="H20" s="15"/>
      <c r="I20" s="15"/>
      <c r="J20" s="21"/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A377-72E1-481E-BCAE-5CA56A437346}">
  <dimension ref="A2:K21"/>
  <sheetViews>
    <sheetView topLeftCell="A11" zoomScale="90" zoomScaleNormal="90" workbookViewId="0">
      <selection activeCell="E10" sqref="E10"/>
    </sheetView>
  </sheetViews>
  <sheetFormatPr defaultRowHeight="15"/>
  <cols>
    <col min="1" max="1" width="5.28515625" style="5" customWidth="1"/>
    <col min="2" max="2" width="36.7109375" style="1" customWidth="1"/>
    <col min="3" max="3" width="27.28515625" style="1" customWidth="1"/>
    <col min="4" max="4" width="14" style="6" bestFit="1" customWidth="1"/>
    <col min="5" max="5" width="12.28515625" style="5" customWidth="1"/>
    <col min="6" max="6" width="15.28515625" style="5" customWidth="1"/>
    <col min="7" max="7" width="16.28515625" style="5" customWidth="1"/>
    <col min="8" max="9" width="21.140625" style="11" customWidth="1"/>
    <col min="10" max="10" width="30.42578125" style="17" customWidth="1"/>
    <col min="11" max="11" width="35.42578125" customWidth="1"/>
  </cols>
  <sheetData>
    <row r="2" spans="1:11">
      <c r="A2" s="26" t="s">
        <v>0</v>
      </c>
      <c r="B2" s="26"/>
      <c r="C2" s="2"/>
      <c r="D2" s="5"/>
    </row>
    <row r="3" spans="1:11">
      <c r="A3" s="26" t="s">
        <v>44</v>
      </c>
      <c r="B3" s="26"/>
      <c r="C3" s="2"/>
      <c r="D3" s="5"/>
    </row>
    <row r="4" spans="1:11">
      <c r="A4" s="26" t="s">
        <v>45</v>
      </c>
      <c r="B4" s="26"/>
      <c r="C4" s="2"/>
      <c r="D4" s="5"/>
    </row>
    <row r="5" spans="1:11">
      <c r="B5" s="2"/>
      <c r="C5" s="2"/>
      <c r="D5" s="5"/>
    </row>
    <row r="6" spans="1:11" s="1" customFormat="1" ht="63">
      <c r="A6" s="12"/>
      <c r="B6" s="8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8" t="s">
        <v>9</v>
      </c>
      <c r="I6" s="8" t="s">
        <v>32</v>
      </c>
      <c r="J6" s="18" t="s">
        <v>10</v>
      </c>
    </row>
    <row r="7" spans="1:11" ht="28.5" customHeight="1">
      <c r="A7" s="4">
        <v>1</v>
      </c>
      <c r="B7" s="3" t="s">
        <v>11</v>
      </c>
      <c r="C7" s="3" t="s">
        <v>12</v>
      </c>
      <c r="D7" s="4">
        <f>E7+F7</f>
        <v>4</v>
      </c>
      <c r="E7" s="4">
        <v>4</v>
      </c>
      <c r="F7" s="4">
        <v>0</v>
      </c>
      <c r="G7" s="7">
        <v>45461</v>
      </c>
      <c r="H7" s="13">
        <f>154*D7</f>
        <v>616</v>
      </c>
      <c r="I7" s="13"/>
      <c r="J7" s="16"/>
      <c r="K7" s="1"/>
    </row>
    <row r="8" spans="1:11">
      <c r="A8" s="4">
        <v>2</v>
      </c>
      <c r="B8" s="3" t="s">
        <v>33</v>
      </c>
      <c r="C8" s="3" t="s">
        <v>16</v>
      </c>
      <c r="D8" s="4">
        <f t="shared" ref="D8:D15" si="0">E8+F8</f>
        <v>3</v>
      </c>
      <c r="E8" s="4">
        <v>2</v>
      </c>
      <c r="F8" s="4">
        <v>1</v>
      </c>
      <c r="G8" s="7">
        <v>45450</v>
      </c>
      <c r="H8" s="13">
        <f t="shared" ref="H8:H15" si="1">154*D8</f>
        <v>462</v>
      </c>
      <c r="I8" s="13"/>
      <c r="J8" s="19"/>
      <c r="K8" s="1"/>
    </row>
    <row r="9" spans="1:11">
      <c r="A9" s="4">
        <v>3</v>
      </c>
      <c r="B9" s="3" t="s">
        <v>46</v>
      </c>
      <c r="C9" s="3" t="s">
        <v>16</v>
      </c>
      <c r="D9" s="4">
        <f t="shared" si="0"/>
        <v>4</v>
      </c>
      <c r="E9" s="4">
        <v>2</v>
      </c>
      <c r="F9" s="4">
        <v>2</v>
      </c>
      <c r="G9" s="7">
        <v>45447</v>
      </c>
      <c r="H9" s="13">
        <f t="shared" si="1"/>
        <v>616</v>
      </c>
      <c r="I9" s="13"/>
      <c r="J9" s="16"/>
      <c r="K9" s="1"/>
    </row>
    <row r="10" spans="1:11" ht="45">
      <c r="A10" s="4">
        <v>4</v>
      </c>
      <c r="B10" s="3" t="s">
        <v>18</v>
      </c>
      <c r="C10" s="3" t="s">
        <v>12</v>
      </c>
      <c r="D10" s="4">
        <f t="shared" si="0"/>
        <v>5</v>
      </c>
      <c r="E10" s="4">
        <v>5</v>
      </c>
      <c r="F10" s="4"/>
      <c r="G10" s="7" t="s">
        <v>47</v>
      </c>
      <c r="H10" s="13">
        <f t="shared" si="1"/>
        <v>770</v>
      </c>
      <c r="I10" s="13"/>
      <c r="J10" s="16"/>
      <c r="K10" s="1"/>
    </row>
    <row r="11" spans="1:11" ht="45">
      <c r="A11" s="4">
        <v>5</v>
      </c>
      <c r="B11" s="3" t="s">
        <v>48</v>
      </c>
      <c r="C11" s="3" t="s">
        <v>12</v>
      </c>
      <c r="D11" s="4">
        <f t="shared" si="0"/>
        <v>3</v>
      </c>
      <c r="E11" s="4">
        <f>3</f>
        <v>3</v>
      </c>
      <c r="F11" s="4"/>
      <c r="G11" s="4" t="s">
        <v>49</v>
      </c>
      <c r="H11" s="13">
        <f t="shared" si="1"/>
        <v>462</v>
      </c>
      <c r="I11" s="13"/>
      <c r="J11" s="22"/>
      <c r="K11" s="1"/>
    </row>
    <row r="12" spans="1:11" ht="30">
      <c r="A12" s="4">
        <v>6</v>
      </c>
      <c r="B12" s="3" t="s">
        <v>50</v>
      </c>
      <c r="C12" s="3" t="s">
        <v>12</v>
      </c>
      <c r="D12" s="4">
        <f t="shared" si="0"/>
        <v>9</v>
      </c>
      <c r="E12" s="4">
        <v>9</v>
      </c>
      <c r="F12" s="4"/>
      <c r="G12" s="7" t="s">
        <v>47</v>
      </c>
      <c r="H12" s="13">
        <f t="shared" si="1"/>
        <v>1386</v>
      </c>
      <c r="I12" s="13"/>
      <c r="J12" s="16"/>
      <c r="K12" s="1"/>
    </row>
    <row r="13" spans="1:11" ht="30">
      <c r="A13" s="4">
        <v>7</v>
      </c>
      <c r="B13" s="10" t="s">
        <v>51</v>
      </c>
      <c r="C13" s="3" t="s">
        <v>16</v>
      </c>
      <c r="D13" s="4">
        <f t="shared" si="0"/>
        <v>7</v>
      </c>
      <c r="E13" s="4">
        <v>6</v>
      </c>
      <c r="F13" s="4">
        <v>1</v>
      </c>
      <c r="G13" s="7" t="s">
        <v>47</v>
      </c>
      <c r="H13" s="13">
        <f t="shared" si="1"/>
        <v>1078</v>
      </c>
      <c r="I13" s="13"/>
      <c r="J13" s="16"/>
      <c r="K13" s="1"/>
    </row>
    <row r="14" spans="1:11" ht="45">
      <c r="A14" s="4">
        <v>8</v>
      </c>
      <c r="B14" s="3" t="s">
        <v>52</v>
      </c>
      <c r="C14" s="3" t="s">
        <v>12</v>
      </c>
      <c r="D14" s="4">
        <f t="shared" si="0"/>
        <v>9</v>
      </c>
      <c r="E14" s="4">
        <v>9</v>
      </c>
      <c r="F14" s="4"/>
      <c r="G14" s="7" t="s">
        <v>53</v>
      </c>
      <c r="H14" s="13">
        <f t="shared" si="1"/>
        <v>1386</v>
      </c>
      <c r="I14" s="13"/>
      <c r="J14" s="16"/>
      <c r="K14" s="1"/>
    </row>
    <row r="15" spans="1:11" ht="45">
      <c r="A15" s="4">
        <v>9</v>
      </c>
      <c r="B15" s="3" t="s">
        <v>54</v>
      </c>
      <c r="C15" s="3" t="s">
        <v>12</v>
      </c>
      <c r="D15" s="4">
        <f t="shared" si="0"/>
        <v>12</v>
      </c>
      <c r="E15" s="4">
        <v>12</v>
      </c>
      <c r="F15" s="4"/>
      <c r="G15" s="4"/>
      <c r="H15" s="13">
        <f t="shared" si="1"/>
        <v>1848</v>
      </c>
      <c r="I15" s="13"/>
      <c r="J15" s="16"/>
      <c r="K15" s="1"/>
    </row>
    <row r="17" spans="8:10">
      <c r="H17" s="14"/>
      <c r="I17" s="14"/>
      <c r="J17" s="20"/>
    </row>
    <row r="20" spans="8:10">
      <c r="H20"/>
      <c r="I20"/>
    </row>
    <row r="21" spans="8:10">
      <c r="H21" s="15"/>
      <c r="I21" s="15"/>
      <c r="J21" s="21"/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311E107F7F246934C1A67C7DC9672" ma:contentTypeVersion="18" ma:contentTypeDescription="Create a new document." ma:contentTypeScope="" ma:versionID="a816cbf7ff01c016d131fc7eec0b041a">
  <xsd:schema xmlns:xsd="http://www.w3.org/2001/XMLSchema" xmlns:xs="http://www.w3.org/2001/XMLSchema" xmlns:p="http://schemas.microsoft.com/office/2006/metadata/properties" xmlns:ns2="230a7ba8-5d97-44a1-9201-64766f487aba" xmlns:ns3="503a8d0f-723a-4e92-820e-eea4e5ca1da0" targetNamespace="http://schemas.microsoft.com/office/2006/metadata/properties" ma:root="true" ma:fieldsID="7264194b29dad99f99176df645cfd35b" ns2:_="" ns3:_="">
    <xsd:import namespace="230a7ba8-5d97-44a1-9201-64766f487aba"/>
    <xsd:import namespace="503a8d0f-723a-4e92-820e-eea4e5ca1d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a7ba8-5d97-44a1-9201-64766f487a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d6638fa-b07a-4b28-baa8-b5c3117a5b8b}" ma:internalName="TaxCatchAll" ma:showField="CatchAllData" ma:web="230a7ba8-5d97-44a1-9201-64766f487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a8d0f-723a-4e92-820e-eea4e5ca1d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1e7858-28b5-4f0f-968f-c406961788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0a7ba8-5d97-44a1-9201-64766f487aba" xsi:nil="true"/>
    <lcf76f155ced4ddcb4097134ff3c332f xmlns="503a8d0f-723a-4e92-820e-eea4e5ca1da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E18615-30B8-493C-A008-AF090AC3E0FD}"/>
</file>

<file path=customXml/itemProps2.xml><?xml version="1.0" encoding="utf-8"?>
<ds:datastoreItem xmlns:ds="http://schemas.openxmlformats.org/officeDocument/2006/customXml" ds:itemID="{869D7010-7AAA-4453-9E5F-5669EF1B9392}"/>
</file>

<file path=customXml/itemProps3.xml><?xml version="1.0" encoding="utf-8"?>
<ds:datastoreItem xmlns:ds="http://schemas.openxmlformats.org/officeDocument/2006/customXml" ds:itemID="{4882AD4C-EE20-445D-A6ED-0A64D536D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Juta Urbalu</dc:creator>
  <cp:keywords/>
  <dc:description/>
  <cp:lastModifiedBy>Juta Urbalu - SOM</cp:lastModifiedBy>
  <cp:revision/>
  <dcterms:created xsi:type="dcterms:W3CDTF">2024-05-27T11:38:17Z</dcterms:created>
  <dcterms:modified xsi:type="dcterms:W3CDTF">2024-09-17T09:17:19Z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0x010100EEEB4921E961504C8BA83CEEA1EC3857</vt:lpwstr>
  </property>
  <property fmtid="{D5CDD505-2E9C-101B-9397-08002B2CF9AE}" pid="3" name="_dlc_DocIdItemGuid">
    <vt:lpwstr>9ad7f422-3149-4783-a98d-057588f8291e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2024-08-30T12:39:25Z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20b25633-934d-4172-b18a-e78588e0cdf7</vt:lpwstr>
  </property>
  <property fmtid="{D5CDD505-2E9C-101B-9397-08002B2CF9AE}" pid="10" name="MSIP_Label_defa4170-0d19-0005-0004-bc88714345d2_ContentBits">
    <vt:lpwstr>0</vt:lpwstr>
  </property>
</Properties>
</file>